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 tabRatio="749" activeTab="1"/>
  </bookViews>
  <sheets>
    <sheet name="Общая информация+курс валют" sheetId="15" r:id="rId1"/>
    <sheet name="HALM_циркуляционные насосы" sheetId="10" r:id="rId2"/>
  </sheets>
  <definedNames>
    <definedName name="_xlnm._FilterDatabase" localSheetId="1" hidden="1">'HALM_циркуляционные насосы'!$A$6:$H$7</definedName>
    <definedName name="_xlnm.Print_Area" localSheetId="1">'HALM_циркуляционные насосы'!$A$1:$J$61</definedName>
    <definedName name="_xlnm.Print_Area" localSheetId="0">'Общая информация+курс валют'!$A$1:$G$17</definedName>
  </definedNames>
  <calcPr calcId="152511"/>
</workbook>
</file>

<file path=xl/calcChain.xml><?xml version="1.0" encoding="utf-8"?>
<calcChain xmlns="http://schemas.openxmlformats.org/spreadsheetml/2006/main">
  <c r="E53" i="10" l="1"/>
  <c r="G8" i="10" l="1"/>
  <c r="G10" i="10"/>
  <c r="G12" i="10"/>
  <c r="G14" i="10"/>
  <c r="G16" i="10"/>
  <c r="G18" i="10"/>
  <c r="G20" i="10"/>
  <c r="G22" i="10"/>
  <c r="G25" i="10"/>
  <c r="G26" i="10"/>
  <c r="G28" i="10"/>
  <c r="G30" i="10"/>
  <c r="G32" i="10"/>
  <c r="G34" i="10"/>
  <c r="G36" i="10"/>
  <c r="G38" i="10"/>
  <c r="G40" i="10"/>
  <c r="G42" i="10"/>
  <c r="G44" i="10"/>
  <c r="G46" i="10"/>
  <c r="G48" i="10"/>
  <c r="G50" i="10"/>
  <c r="G51" i="10"/>
  <c r="G52" i="10"/>
  <c r="H50" i="10" l="1"/>
  <c r="I50" i="10" s="1"/>
  <c r="H48" i="10"/>
  <c r="I48" i="10" s="1"/>
  <c r="H46" i="10"/>
  <c r="I46" i="10" s="1"/>
  <c r="H44" i="10"/>
  <c r="I44" i="10" s="1"/>
  <c r="H42" i="10"/>
  <c r="I42" i="10" s="1"/>
  <c r="H40" i="10"/>
  <c r="I40" i="10" s="1"/>
  <c r="H38" i="10"/>
  <c r="I38" i="10" s="1"/>
  <c r="H36" i="10"/>
  <c r="I36" i="10" s="1"/>
  <c r="H34" i="10"/>
  <c r="I34" i="10" s="1"/>
  <c r="H32" i="10"/>
  <c r="I32" i="10" s="1"/>
  <c r="H30" i="10"/>
  <c r="I30" i="10" s="1"/>
  <c r="H28" i="10"/>
  <c r="I28" i="10" s="1"/>
  <c r="H26" i="10"/>
  <c r="I26" i="10" s="1"/>
  <c r="H25" i="10"/>
  <c r="I25" i="10" s="1"/>
  <c r="H22" i="10"/>
  <c r="I22" i="10" s="1"/>
  <c r="H20" i="10"/>
  <c r="I20" i="10" s="1"/>
  <c r="H18" i="10"/>
  <c r="I18" i="10" s="1"/>
  <c r="H16" i="10"/>
  <c r="I16" i="10" s="1"/>
  <c r="H14" i="10"/>
  <c r="I14" i="10" s="1"/>
  <c r="H12" i="10"/>
  <c r="I12" i="10" s="1"/>
  <c r="H10" i="10"/>
  <c r="I10" i="10" s="1"/>
  <c r="H8" i="10"/>
  <c r="I8" i="10" s="1"/>
  <c r="H52" i="10"/>
  <c r="I52" i="10" s="1"/>
  <c r="G49" i="10"/>
  <c r="G47" i="10"/>
  <c r="G45" i="10"/>
  <c r="G43" i="10"/>
  <c r="G41" i="10"/>
  <c r="G39" i="10"/>
  <c r="G37" i="10"/>
  <c r="G35" i="10"/>
  <c r="G33" i="10"/>
  <c r="G31" i="10"/>
  <c r="G29" i="10"/>
  <c r="G27" i="10"/>
  <c r="G24" i="10"/>
  <c r="G23" i="10"/>
  <c r="G21" i="10"/>
  <c r="G19" i="10"/>
  <c r="G17" i="10"/>
  <c r="G15" i="10"/>
  <c r="G13" i="10"/>
  <c r="G11" i="10"/>
  <c r="G9" i="10"/>
  <c r="H51" i="10"/>
  <c r="I51" i="10" s="1"/>
  <c r="H49" i="10"/>
  <c r="I49" i="10" s="1"/>
  <c r="H47" i="10"/>
  <c r="I47" i="10" s="1"/>
  <c r="H45" i="10"/>
  <c r="I45" i="10" s="1"/>
  <c r="H43" i="10"/>
  <c r="I43" i="10" s="1"/>
  <c r="H41" i="10"/>
  <c r="I41" i="10" s="1"/>
  <c r="H39" i="10"/>
  <c r="I39" i="10" s="1"/>
  <c r="H37" i="10"/>
  <c r="I37" i="10" s="1"/>
  <c r="H35" i="10"/>
  <c r="I35" i="10" s="1"/>
  <c r="H33" i="10"/>
  <c r="I33" i="10" s="1"/>
  <c r="H31" i="10"/>
  <c r="I31" i="10" s="1"/>
  <c r="H29" i="10"/>
  <c r="I29" i="10" s="1"/>
  <c r="H27" i="10"/>
  <c r="I27" i="10" s="1"/>
  <c r="H24" i="10"/>
  <c r="I24" i="10" s="1"/>
  <c r="H23" i="10"/>
  <c r="I23" i="10" s="1"/>
  <c r="H21" i="10"/>
  <c r="I21" i="10" s="1"/>
  <c r="H19" i="10"/>
  <c r="I19" i="10" s="1"/>
  <c r="H17" i="10"/>
  <c r="I17" i="10" s="1"/>
  <c r="H15" i="10"/>
  <c r="I15" i="10" s="1"/>
  <c r="H13" i="10"/>
  <c r="I13" i="10" s="1"/>
  <c r="H11" i="10"/>
  <c r="I11" i="10" s="1"/>
  <c r="H9" i="10"/>
  <c r="I9" i="10" s="1"/>
  <c r="G53" i="10" l="1"/>
  <c r="I53" i="10"/>
</calcChain>
</file>

<file path=xl/sharedStrings.xml><?xml version="1.0" encoding="utf-8"?>
<sst xmlns="http://schemas.openxmlformats.org/spreadsheetml/2006/main" count="204" uniqueCount="111">
  <si>
    <t>Бренд</t>
  </si>
  <si>
    <t>Артикул</t>
  </si>
  <si>
    <t>Валюта</t>
  </si>
  <si>
    <t>Номенклатура</t>
  </si>
  <si>
    <t>В наличии</t>
  </si>
  <si>
    <t>Ед.измерения</t>
  </si>
  <si>
    <t>Курс по ЦБ USA</t>
  </si>
  <si>
    <t>Курс ЦБ EUR</t>
  </si>
  <si>
    <t>шт</t>
  </si>
  <si>
    <t>Циркуляционный насос HGPA 25-10.0 U 180 (Арт.:HALM 0323-41210), HALM 0323-41210</t>
  </si>
  <si>
    <t>Циркуляционный насос HUPA 30-4.0 U 180 (Арт.:HALM 0324-33204), HALM 0324-33204</t>
  </si>
  <si>
    <t>Циркуляционный насос HUP 40-6.0 U 250 M (Арт.:HALM 0325-9127.1), HALM 0325-9127.1</t>
  </si>
  <si>
    <t>Циркуляционный насос HUE 25-4.0 E 180 (Арт.:HALM 0323-33204.5), HALM 0323-33204.5</t>
  </si>
  <si>
    <t>Циркуляционный насос HUP 40-11.0 U 250 M (Арт.:HALM 0325-9129.1), HALM 0325-9129.1</t>
  </si>
  <si>
    <t>Циркуляционный насос HGPA 25-12.0 U 180 (Арт.:HALM 0323-41212), HALM 0323-41212</t>
  </si>
  <si>
    <t>Циркуляционный насос HUE 30-6.0 E 180 (Арт.:HALM 0324-33206.5), HALM 0324-33206.5</t>
  </si>
  <si>
    <t>Циркуляционный насос HUPA 25-2.5 U 180 (Арт.:HALM 0323-33203), HALM 0323-33203</t>
  </si>
  <si>
    <t>Циркуляционный насос HGPA 25-8.0 U 180 (Арт.:HALM 0323-41208), HALM 0323-41208</t>
  </si>
  <si>
    <t>Циркуляционный насос HGPA 30-8.0 U 180 (Арт.:HALM 0324-41208), HALM 0324-41208</t>
  </si>
  <si>
    <t>Циркуляционный насос HGPA 30-10.0 U 180 (Арт.:HALM 0324-41210), HALM 0324-41210</t>
  </si>
  <si>
    <t>Циркуляционный насос BUPA (N) 20-2.5 U 150, нерж. Сталь (Арт.:HALM 0352-30103), HALM 0352-30103</t>
  </si>
  <si>
    <t>Циркуляционный насос HEP Optimo 25-4.0 G 180, HALM 0323-34204.1</t>
  </si>
  <si>
    <t>Резьбовое соединение M 3/4" (Арт.:HALM 4152-0005.2), HALM 4152-0005.2</t>
  </si>
  <si>
    <t>Циркуляционный насос HGPA 25-7.0 U 180 (Арт.:HALM 0323-41207), HALM 0323-41207</t>
  </si>
  <si>
    <t>Циркуляционный насос HUE 25-4.0 E 130 (Арт.:HALM 0323-33004.5), HALM 0323-33004.5</t>
  </si>
  <si>
    <t>Резьбовое соединение M 1/2" (Арт.:HALM 4152-0005.1), HALM 4152-0005.1</t>
  </si>
  <si>
    <t>Циркуляционный насос HUP 40-6.0 U 250 (Арт.:HALM 0325-9127), HALM 0325-9127</t>
  </si>
  <si>
    <t xml:space="preserve"> Циркуляционный насос BUPA (N) 25-4.0 U 180, нерж. Сталь (Арт.:HALM 0353-30204), HALM 0353-30204</t>
  </si>
  <si>
    <t>Резьбовое соединение GG 1", HALM 4152-0001.3</t>
  </si>
  <si>
    <t>Циркуляционный насос HLPA 25-7.0 U 180 (Арт.:HALM 0323-63207), HALM 0323-63207</t>
  </si>
  <si>
    <t>Циркуляционный насос HUPA 15-6.0 U130 (Арт.:HALM 0321-33006), HALM 0321-33006</t>
  </si>
  <si>
    <t>Резьбовое соединение GG 1 1/4", HALM 4152-0001.4</t>
  </si>
  <si>
    <t>Резьбовое соединение M 1" (Арт.:HALM 4152-0005.3), HALM 4152-0005.3</t>
  </si>
  <si>
    <t>Циркуляционный насос HALM BUPA 15-2.5 N130, HALM 0351-30003</t>
  </si>
  <si>
    <t>Циркуляционный насос HUPA 30-6.0 U180 (Арт.:HALM 0324-33206), HALM 0324-33206</t>
  </si>
  <si>
    <t>Циркуляционный насос HUPA 15-7.0 U130 (Арт.:HALM 0321-33007), HALM 0321-33007</t>
  </si>
  <si>
    <t>Циркуляционный насос HUPA 25-5.0 U 130 (Арт.:HALM 0323-33005), HALM 0323-33005</t>
  </si>
  <si>
    <t>Циркуляционный насос BUPA (N) 25-6.0 U 180, нерж. Сталь (Арт.:HALM 0353-30206), HALM 0353-30206</t>
  </si>
  <si>
    <t>Циркуляционный насос  НEP Plus 25-4.0 Е 180 (Арт.:HALM 0323-34204.4), HALM 0323-34204.4</t>
  </si>
  <si>
    <t>Циркуляционный насос HUP 25-6.0 E 130 (Арт.:HALM 0323-33006.5-12), HALM 0323-33006.5-12</t>
  </si>
  <si>
    <t>Циркуляционный насос BUPA (N) 20-6.0 U 150, нерж. Сталь (Арт.:HALM 0352-30106), HALM 0352-30106</t>
  </si>
  <si>
    <t>Циркуляционный насос HALM BUPA 15-4.0 N130, HALM 0351-30004</t>
  </si>
  <si>
    <t>Циркуляционный насос HUPA 25-5.0 U 180 (Арт.:HALM 0323-33205), HALM 0323-33205</t>
  </si>
  <si>
    <t>Циркуляционный насос BUPA 20-1.5 U150 (Арт.:HALM 0332-31102), HALM 0332-31102</t>
  </si>
  <si>
    <t>Циркуляционный насос HUP 20-6.0 U 130 (Арт.:HALM 0322-0107), HALM 0322-0107</t>
  </si>
  <si>
    <t>Циркуляционный насос HUP 20-4.0 U 130 (Арт.:HALM 0322-0105), HALM 0322-0105</t>
  </si>
  <si>
    <t>Циркуляционный насос HUPA 25-2.5 U130 (Арт.:HALM 0323-33003), HALM 0323-33003</t>
  </si>
  <si>
    <t>Циркуляционный насос HUPA 15-6.0 U130 OEM-Verp (аналог - TST 000 019) (Арт.:HALM 0321-33006.03), HALM 0321-33006.03</t>
  </si>
  <si>
    <t>Резьбовое соединение GG 3/4" (Арт.:HALM 4152-0001.2), HALM 4152-0001.2</t>
  </si>
  <si>
    <t>Резьбовое соединение GG 1/2" (Арт.:HALM 4152-0001.1), HALM 4152-0001.1</t>
  </si>
  <si>
    <t>Прокладка G 1" для насоса OEM 1 шт. (Арт.:HALM 4101-0022), HALM 4101-0022</t>
  </si>
  <si>
    <t>HALM 0323-33204.5</t>
  </si>
  <si>
    <t>HALM 0325-9129.1</t>
  </si>
  <si>
    <t>HALM 0324-33206.5</t>
  </si>
  <si>
    <t>HALM 0324-33204</t>
  </si>
  <si>
    <t>HALM 0323-41212</t>
  </si>
  <si>
    <t>HALM 0323-33203</t>
  </si>
  <si>
    <t>HALM 0324-33206.5-12</t>
  </si>
  <si>
    <t>HALM 0323-33005</t>
  </si>
  <si>
    <t>HALM 0324-41208</t>
  </si>
  <si>
    <t>HALM 0324-41210</t>
  </si>
  <si>
    <t>HALM 4152-0005.2</t>
  </si>
  <si>
    <t>HALM 0323-33003</t>
  </si>
  <si>
    <t>HALM 0323-41207</t>
  </si>
  <si>
    <t>HALM 0323-34204.1</t>
  </si>
  <si>
    <t>HALM 0323-33004.5</t>
  </si>
  <si>
    <t>HALM 0325-9127</t>
  </si>
  <si>
    <t>HALM 4152-0001.3</t>
  </si>
  <si>
    <t>HALM 0323-63207</t>
  </si>
  <si>
    <t>HALM 0352-30103</t>
  </si>
  <si>
    <t>HALM 0353-30204</t>
  </si>
  <si>
    <t>HALM 4152-0005.1</t>
  </si>
  <si>
    <t>HALM 4152-0005.3</t>
  </si>
  <si>
    <t>HALM 0324-33206</t>
  </si>
  <si>
    <t>HALM 0321-33007</t>
  </si>
  <si>
    <t>HALM 0353-30206</t>
  </si>
  <si>
    <t>HALM 4152-0001.4</t>
  </si>
  <si>
    <t>HALM 0351-30003</t>
  </si>
  <si>
    <t>HALM 0323-33006.5-12</t>
  </si>
  <si>
    <t>HALM 0352-30106</t>
  </si>
  <si>
    <t>HALM 0323-33205</t>
  </si>
  <si>
    <t>HALM 0322-0105</t>
  </si>
  <si>
    <t>HALM 4101-0022</t>
  </si>
  <si>
    <t>HALM 0321-33006.03</t>
  </si>
  <si>
    <t>HALM 4152-0001.2</t>
  </si>
  <si>
    <t>HALM 4152-0001.1</t>
  </si>
  <si>
    <t>Циркуляционный насос HEP Optimo 30-7.0 E 180 (Арт.:HALM 0324-34207.1), HALM 0324-34207.1</t>
  </si>
  <si>
    <t>Циркуляционный насос HUP 30-6.0 E 180 (Арт.:HALM 0324-33206.5-12), HALM 0324-33206.5-12</t>
  </si>
  <si>
    <t>HALM 0323-41208</t>
  </si>
  <si>
    <t xml:space="preserve"> HALM 0325-9127.1</t>
  </si>
  <si>
    <t>HALM 0321-33006</t>
  </si>
  <si>
    <t>HALM 0332-31102</t>
  </si>
  <si>
    <t xml:space="preserve"> HALM 0322-0107</t>
  </si>
  <si>
    <t xml:space="preserve">HALM </t>
  </si>
  <si>
    <t>HALM 0323-41210</t>
  </si>
  <si>
    <t>HALM 0324-34207.1</t>
  </si>
  <si>
    <t>HALM 0323-34204.4</t>
  </si>
  <si>
    <t>HALM 0351-30004</t>
  </si>
  <si>
    <t xml:space="preserve"> HALM 0325-41207</t>
  </si>
  <si>
    <t xml:space="preserve">Циркуляционный насос HGPA 40 - 7.0 U 250 1 (Арт.:HALM 0325-41207) </t>
  </si>
  <si>
    <t>Введите актуальный курс валют по ЦБ</t>
  </si>
  <si>
    <t>Цена продажи, за 1 ед eur</t>
  </si>
  <si>
    <t>Цена продажи, за 1 ед в руб.</t>
  </si>
  <si>
    <t>Цена продажи, ИТОГО</t>
  </si>
  <si>
    <t>итого</t>
  </si>
  <si>
    <t xml:space="preserve"> Всего, eur</t>
  </si>
  <si>
    <t>HALM — ЦИРКУЛЯЦИОННЫЕ НАСОСЫ</t>
  </si>
  <si>
    <r>
      <rPr>
        <b/>
        <sz val="14"/>
        <color theme="1"/>
        <rFont val="Calibri"/>
        <family val="2"/>
        <charset val="204"/>
        <scheme val="minor"/>
      </rPr>
      <t>Продукция</t>
    </r>
    <r>
      <rPr>
        <sz val="14"/>
        <color theme="1"/>
        <rFont val="Calibri"/>
        <family val="2"/>
        <scheme val="minor"/>
      </rPr>
      <t xml:space="preserve"> является полностью </t>
    </r>
    <r>
      <rPr>
        <b/>
        <sz val="14"/>
        <color theme="1"/>
        <rFont val="Calibri"/>
        <family val="2"/>
        <charset val="204"/>
        <scheme val="minor"/>
      </rPr>
      <t>НОВОЙ,</t>
    </r>
    <r>
      <rPr>
        <sz val="14"/>
        <color theme="1"/>
        <rFont val="Calibri"/>
        <family val="2"/>
        <scheme val="minor"/>
      </rPr>
      <t xml:space="preserve"> в заводской упаковке с соответствующими  сопроводительными документами.</t>
    </r>
  </si>
  <si>
    <r>
      <rPr>
        <u/>
        <sz val="14"/>
        <color theme="1"/>
        <rFont val="Calibri"/>
        <family val="2"/>
        <charset val="204"/>
        <scheme val="minor"/>
      </rPr>
      <t>НЕ</t>
    </r>
    <r>
      <rPr>
        <sz val="14"/>
        <color theme="1"/>
        <rFont val="Calibri"/>
        <family val="2"/>
        <scheme val="minor"/>
      </rPr>
      <t xml:space="preserve"> является б/у, восстановленной или бракованной.</t>
    </r>
  </si>
  <si>
    <r>
      <rPr>
        <b/>
        <sz val="14"/>
        <color theme="1"/>
        <rFont val="Calibri"/>
        <family val="2"/>
        <charset val="204"/>
        <scheme val="minor"/>
      </rPr>
      <t>Количество</t>
    </r>
    <r>
      <rPr>
        <sz val="14"/>
        <color theme="1"/>
        <rFont val="Calibri"/>
        <family val="2"/>
        <scheme val="minor"/>
      </rPr>
      <t xml:space="preserve">  продукции под распродажу </t>
    </r>
    <r>
      <rPr>
        <b/>
        <sz val="14"/>
        <color theme="1"/>
        <rFont val="Calibri"/>
        <family val="2"/>
        <charset val="204"/>
        <scheme val="minor"/>
      </rPr>
      <t>ограничено!</t>
    </r>
  </si>
  <si>
    <t>Причина распродажи — изменение ассортиментной политики компании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</si>
</sst>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\ _₽_-;\-* #,##0.00\ _₽_-;_-* &quot;-&quot;??\ _₽_-;_-@_-"/>
    <numFmt numFmtId="166" formatCode="[$€-2]\ #,##0.00;\-[$€-2]\ #,##0.00"/>
    <numFmt numFmtId="167" formatCode="_-* #,##0.00\ [$₽-419]_-;\-* #,##0.00\ [$₽-419]_-;_-* &quot;-&quot;??\ [$₽-419]_-;_-@_-"/>
    <numFmt numFmtId="168" formatCode="_-[$€-2]\ * #,##0.00_-;\-[$€-2]\ * #,##0.00_-;_-[$€-2]\ 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4"/>
      <color theme="0"/>
      <name val="Arial"/>
      <family val="2"/>
      <charset val="204"/>
    </font>
    <font>
      <b/>
      <sz val="10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9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/>
    <xf numFmtId="0" fontId="4" fillId="0" borderId="0"/>
    <xf numFmtId="0" fontId="4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164" fontId="6" fillId="0" borderId="0" applyFont="0" applyFill="0" applyBorder="0" applyAlignment="0" applyProtection="0"/>
    <xf numFmtId="0" fontId="1" fillId="0" borderId="0"/>
    <xf numFmtId="0" fontId="4" fillId="0" borderId="0"/>
  </cellStyleXfs>
  <cellXfs count="85">
    <xf numFmtId="0" fontId="0" fillId="0" borderId="0" xfId="0"/>
    <xf numFmtId="4" fontId="0" fillId="0" borderId="0" xfId="0" applyNumberFormat="1" applyFill="1" applyAlignment="1">
      <alignment horizontal="center"/>
    </xf>
    <xf numFmtId="0" fontId="0" fillId="0" borderId="0" xfId="0"/>
    <xf numFmtId="4" fontId="0" fillId="0" borderId="0" xfId="0" applyNumberFormat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/>
    <xf numFmtId="4" fontId="8" fillId="0" borderId="5" xfId="0" applyNumberFormat="1" applyFont="1" applyBorder="1" applyAlignment="1">
      <alignment wrapText="1"/>
    </xf>
    <xf numFmtId="4" fontId="8" fillId="0" borderId="8" xfId="0" applyNumberFormat="1" applyFont="1" applyBorder="1" applyAlignment="1">
      <alignment wrapText="1"/>
    </xf>
    <xf numFmtId="4" fontId="12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/>
    </xf>
    <xf numFmtId="4" fontId="15" fillId="0" borderId="0" xfId="0" applyNumberFormat="1" applyFont="1" applyAlignment="1"/>
    <xf numFmtId="4" fontId="12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4" fontId="16" fillId="0" borderId="0" xfId="0" applyNumberFormat="1" applyFont="1" applyAlignment="1">
      <alignment wrapText="1"/>
    </xf>
    <xf numFmtId="4" fontId="14" fillId="0" borderId="0" xfId="0" applyNumberFormat="1" applyFont="1" applyAlignme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vertical="center"/>
    </xf>
    <xf numFmtId="4" fontId="23" fillId="2" borderId="13" xfId="9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center"/>
    </xf>
    <xf numFmtId="167" fontId="12" fillId="0" borderId="0" xfId="0" applyNumberFormat="1" applyFont="1" applyAlignment="1">
      <alignment vertical="center" wrapText="1"/>
    </xf>
    <xf numFmtId="167" fontId="23" fillId="2" borderId="13" xfId="9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Alignment="1">
      <alignment horizontal="center"/>
    </xf>
    <xf numFmtId="4" fontId="24" fillId="0" borderId="0" xfId="0" applyNumberFormat="1" applyFont="1" applyAlignment="1">
      <alignment vertical="center" wrapText="1"/>
    </xf>
    <xf numFmtId="3" fontId="25" fillId="0" borderId="16" xfId="0" applyNumberFormat="1" applyFont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vertical="center"/>
    </xf>
    <xf numFmtId="4" fontId="23" fillId="2" borderId="18" xfId="9" applyNumberFormat="1" applyFont="1" applyFill="1" applyBorder="1" applyAlignment="1">
      <alignment horizontal="center" vertical="center" wrapText="1"/>
    </xf>
    <xf numFmtId="167" fontId="23" fillId="2" borderId="19" xfId="9" applyNumberFormat="1" applyFont="1" applyFill="1" applyBorder="1" applyAlignment="1">
      <alignment horizontal="center" vertical="center" wrapText="1"/>
    </xf>
    <xf numFmtId="168" fontId="26" fillId="0" borderId="0" xfId="0" applyNumberFormat="1" applyFont="1" applyAlignment="1">
      <alignment horizontal="center" vertical="center" wrapText="1"/>
    </xf>
    <xf numFmtId="168" fontId="27" fillId="0" borderId="0" xfId="0" applyNumberFormat="1" applyFont="1" applyAlignment="1">
      <alignment vertical="center" wrapText="1"/>
    </xf>
    <xf numFmtId="167" fontId="28" fillId="0" borderId="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29" fillId="0" borderId="9" xfId="0" applyNumberFormat="1" applyFont="1" applyBorder="1" applyAlignment="1"/>
    <xf numFmtId="4" fontId="29" fillId="0" borderId="1" xfId="0" applyNumberFormat="1" applyFont="1" applyBorder="1" applyAlignment="1">
      <alignment horizontal="left"/>
    </xf>
    <xf numFmtId="0" fontId="30" fillId="0" borderId="10" xfId="19" applyNumberFormat="1" applyFont="1" applyFill="1" applyBorder="1" applyAlignment="1">
      <alignment vertical="top" wrapText="1"/>
    </xf>
    <xf numFmtId="4" fontId="29" fillId="0" borderId="1" xfId="0" applyNumberFormat="1" applyFont="1" applyFill="1" applyBorder="1" applyAlignment="1">
      <alignment horizontal="center"/>
    </xf>
    <xf numFmtId="4" fontId="29" fillId="0" borderId="11" xfId="0" applyNumberFormat="1" applyFont="1" applyBorder="1" applyAlignment="1">
      <alignment horizontal="left"/>
    </xf>
    <xf numFmtId="0" fontId="30" fillId="0" borderId="12" xfId="19" applyNumberFormat="1" applyFont="1" applyFill="1" applyBorder="1" applyAlignment="1">
      <alignment vertical="top" wrapText="1"/>
    </xf>
    <xf numFmtId="0" fontId="30" fillId="0" borderId="1" xfId="19" applyNumberFormat="1" applyFont="1" applyBorder="1" applyAlignment="1">
      <alignment vertical="top" wrapText="1"/>
    </xf>
    <xf numFmtId="4" fontId="29" fillId="0" borderId="1" xfId="0" applyNumberFormat="1" applyFont="1" applyBorder="1" applyAlignment="1"/>
    <xf numFmtId="4" fontId="29" fillId="0" borderId="17" xfId="0" applyNumberFormat="1" applyFont="1" applyBorder="1" applyAlignment="1"/>
    <xf numFmtId="4" fontId="29" fillId="0" borderId="11" xfId="0" applyNumberFormat="1" applyFont="1" applyBorder="1" applyAlignment="1"/>
    <xf numFmtId="0" fontId="30" fillId="0" borderId="11" xfId="19" applyNumberFormat="1" applyFont="1" applyBorder="1" applyAlignment="1">
      <alignment vertical="top" wrapText="1"/>
    </xf>
    <xf numFmtId="4" fontId="29" fillId="0" borderId="11" xfId="0" applyNumberFormat="1" applyFont="1" applyFill="1" applyBorder="1" applyAlignment="1">
      <alignment horizontal="center"/>
    </xf>
    <xf numFmtId="3" fontId="28" fillId="0" borderId="1" xfId="0" applyNumberFormat="1" applyFont="1" applyFill="1" applyBorder="1" applyAlignment="1">
      <alignment horizontal="center"/>
    </xf>
    <xf numFmtId="168" fontId="28" fillId="0" borderId="9" xfId="0" applyNumberFormat="1" applyFont="1" applyFill="1" applyBorder="1" applyAlignment="1">
      <alignment horizontal="center"/>
    </xf>
    <xf numFmtId="167" fontId="28" fillId="0" borderId="9" xfId="0" applyNumberFormat="1" applyFont="1" applyFill="1" applyBorder="1" applyAlignment="1">
      <alignment horizontal="center"/>
    </xf>
    <xf numFmtId="167" fontId="28" fillId="0" borderId="1" xfId="0" applyNumberFormat="1" applyFont="1" applyBorder="1" applyAlignment="1"/>
    <xf numFmtId="168" fontId="28" fillId="0" borderId="1" xfId="0" applyNumberFormat="1" applyFont="1" applyFill="1" applyBorder="1" applyAlignment="1">
      <alignment horizontal="center"/>
    </xf>
    <xf numFmtId="167" fontId="28" fillId="0" borderId="1" xfId="0" applyNumberFormat="1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/>
    </xf>
    <xf numFmtId="168" fontId="28" fillId="0" borderId="11" xfId="0" applyNumberFormat="1" applyFont="1" applyFill="1" applyBorder="1" applyAlignment="1">
      <alignment horizontal="center"/>
    </xf>
    <xf numFmtId="167" fontId="28" fillId="0" borderId="11" xfId="0" applyNumberFormat="1" applyFont="1" applyFill="1" applyBorder="1" applyAlignment="1">
      <alignment horizontal="center"/>
    </xf>
    <xf numFmtId="167" fontId="28" fillId="0" borderId="11" xfId="0" applyNumberFormat="1" applyFont="1" applyBorder="1" applyAlignment="1"/>
    <xf numFmtId="168" fontId="28" fillId="0" borderId="6" xfId="0" applyNumberFormat="1" applyFont="1" applyBorder="1" applyAlignment="1">
      <alignment vertical="center"/>
    </xf>
    <xf numFmtId="4" fontId="25" fillId="0" borderId="6" xfId="0" applyNumberFormat="1" applyFont="1" applyBorder="1" applyAlignment="1">
      <alignment vertical="center"/>
    </xf>
    <xf numFmtId="167" fontId="25" fillId="0" borderId="3" xfId="0" applyNumberFormat="1" applyFont="1" applyBorder="1" applyAlignment="1">
      <alignment vertical="center"/>
    </xf>
    <xf numFmtId="0" fontId="19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/>
    <xf numFmtId="4" fontId="7" fillId="0" borderId="0" xfId="0" applyNumberFormat="1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/>
    </xf>
    <xf numFmtId="167" fontId="28" fillId="0" borderId="0" xfId="0" applyNumberFormat="1" applyFont="1" applyFill="1" applyBorder="1" applyAlignment="1">
      <alignment horizontal="center" vertical="center"/>
    </xf>
    <xf numFmtId="168" fontId="28" fillId="0" borderId="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7" fontId="25" fillId="0" borderId="0" xfId="0" applyNumberFormat="1" applyFont="1" applyBorder="1" applyAlignment="1">
      <alignment vertical="center"/>
    </xf>
    <xf numFmtId="4" fontId="5" fillId="2" borderId="2" xfId="9" applyNumberFormat="1" applyFont="1" applyFill="1" applyBorder="1" applyAlignment="1">
      <alignment horizontal="center" vertical="top" wrapText="1"/>
    </xf>
    <xf numFmtId="4" fontId="5" fillId="2" borderId="6" xfId="9" applyNumberFormat="1" applyFont="1" applyFill="1" applyBorder="1" applyAlignment="1">
      <alignment horizontal="center" vertical="top" wrapText="1"/>
    </xf>
    <xf numFmtId="4" fontId="5" fillId="2" borderId="3" xfId="9" applyNumberFormat="1" applyFont="1" applyFill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wrapText="1"/>
    </xf>
    <xf numFmtId="4" fontId="10" fillId="0" borderId="7" xfId="0" applyNumberFormat="1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22" fillId="3" borderId="14" xfId="9" applyNumberFormat="1" applyFont="1" applyFill="1" applyBorder="1" applyAlignment="1">
      <alignment horizontal="center" vertical="center"/>
    </xf>
  </cellXfs>
  <cellStyles count="20">
    <cellStyle name="Обычный" xfId="0" builtinId="0"/>
    <cellStyle name="Обычный 2" xfId="1"/>
    <cellStyle name="Обычный 2 10 10" xfId="7"/>
    <cellStyle name="Обычный 2 10 10 2" xfId="16"/>
    <cellStyle name="Обычный 2 2" xfId="8"/>
    <cellStyle name="Обычный 2 3" xfId="10"/>
    <cellStyle name="Обычный 3" xfId="3"/>
    <cellStyle name="Обычный 3 2" xfId="12"/>
    <cellStyle name="Обычный 4" xfId="18"/>
    <cellStyle name="Обычный_Лист3" xfId="9"/>
    <cellStyle name="Обычный_Сенькин" xfId="19"/>
    <cellStyle name="Процентный 2" xfId="6"/>
    <cellStyle name="Процентный 2 2" xfId="15"/>
    <cellStyle name="Финансовый 2" xfId="2"/>
    <cellStyle name="Финансовый 2 2" xfId="4"/>
    <cellStyle name="Финансовый 2 2 2" xfId="13"/>
    <cellStyle name="Финансовый 2 3" xfId="11"/>
    <cellStyle name="Финансовый 3" xfId="5"/>
    <cellStyle name="Финансовый 3 2" xfId="14"/>
    <cellStyle name="Финансовый 4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303068</xdr:colOff>
      <xdr:row>0</xdr:row>
      <xdr:rowOff>121227</xdr:rowOff>
    </xdr:from>
    <xdr:to>
      <xdr:col>6</xdr:col>
      <xdr:colOff>1353868</xdr:colOff>
      <xdr:row>2</xdr:row>
      <xdr:rowOff>103909</xdr:rowOff>
    </xdr:to>
    <xdr:pic>
      <xdr:nvPicPr>
        <xdr:cNvPr id="2" name="Рисунок 1" descr="C:\Users\dmitrieva\Desktop\1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68" y="121227"/>
          <a:ext cx="5795982" cy="363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133349</xdr:rowOff>
    </xdr:from>
    <xdr:to>
      <xdr:col>8</xdr:col>
      <xdr:colOff>828675</xdr:colOff>
      <xdr:row>4</xdr:row>
      <xdr:rowOff>46116</xdr:rowOff>
    </xdr:to>
    <xdr:pic>
      <xdr:nvPicPr>
        <xdr:cNvPr id="2" name="Рисунок 1" descr="C:\Users\dmitrieva\Desktop\1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49"/>
          <a:ext cx="10753725" cy="6747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17"/>
  <sheetViews>
    <sheetView view="pageBreakPreview" zoomScale="110" zoomScaleNormal="100" zoomScaleSheetLayoutView="110" workbookViewId="0">
      <selection activeCell="B12" sqref="B12:G17"/>
    </sheetView>
  </sheetViews>
  <sheetFormatPr defaultRowHeight="15" x14ac:dyDescent="0.25"/>
  <cols>
    <col min="1" max="1" width="4.7109375" style="2" customWidth="1"/>
    <col min="2" max="2" width="4.85546875" style="5" customWidth="1"/>
    <col min="3" max="3" width="22.42578125" customWidth="1"/>
    <col min="4" max="4" width="18.5703125" customWidth="1"/>
    <col min="5" max="5" width="10.7109375" customWidth="1"/>
    <col min="6" max="6" width="9.85546875" customWidth="1"/>
    <col min="7" max="7" width="22.28515625" customWidth="1"/>
    <col min="8" max="8" width="48.7109375" customWidth="1"/>
    <col min="9" max="9" width="18.28515625" customWidth="1"/>
  </cols>
  <sheetData>
    <row r="1" spans="2:11" s="2" customFormat="1" x14ac:dyDescent="0.25">
      <c r="B1" s="10"/>
    </row>
    <row r="2" spans="2:11" s="2" customFormat="1" x14ac:dyDescent="0.25">
      <c r="B2" s="10"/>
    </row>
    <row r="3" spans="2:11" s="2" customFormat="1" x14ac:dyDescent="0.25">
      <c r="B3" s="10"/>
    </row>
    <row r="4" spans="2:11" ht="26.25" x14ac:dyDescent="0.25">
      <c r="B4" s="4" t="s">
        <v>100</v>
      </c>
      <c r="C4" s="4"/>
      <c r="D4" s="4"/>
      <c r="E4" s="4"/>
      <c r="F4" s="4"/>
      <c r="G4" s="4"/>
      <c r="H4" s="4"/>
      <c r="I4" s="4"/>
      <c r="J4" s="4"/>
      <c r="K4" s="4"/>
    </row>
    <row r="5" spans="2:11" ht="15.75" thickBot="1" x14ac:dyDescent="0.3"/>
    <row r="6" spans="2:11" ht="15.75" thickBot="1" x14ac:dyDescent="0.3">
      <c r="B6" s="75" t="s">
        <v>2</v>
      </c>
      <c r="C6" s="76"/>
      <c r="D6" s="77"/>
    </row>
    <row r="7" spans="2:11" ht="34.5" thickBot="1" x14ac:dyDescent="0.55000000000000004">
      <c r="B7" s="78" t="s">
        <v>7</v>
      </c>
      <c r="C7" s="79"/>
      <c r="D7" s="7">
        <v>69.747799999999998</v>
      </c>
    </row>
    <row r="8" spans="2:11" ht="15.75" thickBot="1" x14ac:dyDescent="0.3">
      <c r="B8" s="75" t="s">
        <v>2</v>
      </c>
      <c r="C8" s="76"/>
      <c r="D8" s="77"/>
    </row>
    <row r="9" spans="2:11" ht="34.5" thickBot="1" x14ac:dyDescent="0.55000000000000004">
      <c r="B9" s="78" t="s">
        <v>6</v>
      </c>
      <c r="C9" s="79"/>
      <c r="D9" s="8">
        <v>58.99</v>
      </c>
    </row>
    <row r="10" spans="2:11" x14ac:dyDescent="0.25">
      <c r="C10" s="2"/>
      <c r="D10" s="2"/>
      <c r="G10" s="2"/>
      <c r="H10" s="2"/>
      <c r="I10" s="2"/>
      <c r="J10" s="2"/>
      <c r="K10" s="2"/>
    </row>
    <row r="11" spans="2:11" x14ac:dyDescent="0.25">
      <c r="C11" s="2"/>
      <c r="D11" s="2"/>
      <c r="G11" s="2"/>
      <c r="H11" s="2"/>
      <c r="I11" s="2"/>
      <c r="J11" s="2"/>
      <c r="K11" s="2"/>
    </row>
    <row r="12" spans="2:11" s="2" customFormat="1" ht="18" customHeight="1" x14ac:dyDescent="0.3">
      <c r="B12" s="67" t="s">
        <v>110</v>
      </c>
      <c r="C12" s="66"/>
      <c r="D12" s="66"/>
      <c r="E12" s="66"/>
      <c r="F12" s="66"/>
      <c r="G12" s="66"/>
      <c r="H12" s="66"/>
      <c r="I12" s="66"/>
      <c r="J12" s="66"/>
    </row>
    <row r="13" spans="2:11" s="2" customFormat="1" ht="18.75" x14ac:dyDescent="0.3">
      <c r="C13" s="16"/>
      <c r="D13" s="16"/>
      <c r="E13" s="16"/>
      <c r="F13" s="16"/>
      <c r="G13" s="16"/>
      <c r="H13" s="16"/>
      <c r="I13" s="16"/>
      <c r="J13" s="16"/>
    </row>
    <row r="14" spans="2:11" s="2" customFormat="1" ht="39.75" customHeight="1" x14ac:dyDescent="0.3">
      <c r="B14" s="80" t="s">
        <v>107</v>
      </c>
      <c r="C14" s="80"/>
      <c r="D14" s="80"/>
      <c r="E14" s="80"/>
      <c r="F14" s="80"/>
      <c r="G14" s="80"/>
      <c r="H14" s="65"/>
      <c r="I14" s="65"/>
      <c r="J14" s="65"/>
    </row>
    <row r="15" spans="2:11" s="2" customFormat="1" ht="18.75" x14ac:dyDescent="0.3">
      <c r="B15" s="63" t="s">
        <v>108</v>
      </c>
      <c r="C15" s="64"/>
      <c r="D15" s="64"/>
      <c r="E15" s="64"/>
      <c r="F15" s="64"/>
      <c r="G15" s="64"/>
      <c r="H15" s="64"/>
      <c r="I15" s="64"/>
      <c r="J15" s="64"/>
    </row>
    <row r="16" spans="2:11" s="2" customFormat="1" ht="18.75" x14ac:dyDescent="0.3">
      <c r="B16" s="17"/>
      <c r="C16" s="18"/>
      <c r="D16" s="18"/>
      <c r="E16" s="18"/>
      <c r="F16" s="18"/>
      <c r="G16" s="18"/>
      <c r="H16" s="18"/>
      <c r="I16" s="18"/>
      <c r="J16" s="18"/>
    </row>
    <row r="17" spans="2:10" s="2" customFormat="1" ht="18.75" x14ac:dyDescent="0.3">
      <c r="B17" s="63" t="s">
        <v>109</v>
      </c>
      <c r="C17" s="64"/>
      <c r="D17" s="64"/>
      <c r="E17" s="64"/>
      <c r="F17" s="64"/>
      <c r="G17" s="64"/>
      <c r="H17" s="64"/>
      <c r="I17" s="64"/>
      <c r="J17" s="64"/>
    </row>
  </sheetData>
  <mergeCells count="5">
    <mergeCell ref="B6:D6"/>
    <mergeCell ref="B8:D8"/>
    <mergeCell ref="B7:C7"/>
    <mergeCell ref="B9:C9"/>
    <mergeCell ref="B14:G14"/>
  </mergeCells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60"/>
  <sheetViews>
    <sheetView tabSelected="1" view="pageBreakPreview" zoomScaleNormal="100" zoomScaleSheetLayoutView="100" workbookViewId="0">
      <pane ySplit="6" topLeftCell="A7" activePane="bottomLeft" state="frozen"/>
      <selection activeCell="C1" sqref="C1"/>
      <selection pane="bottomLeft" activeCell="A26" sqref="A26:XFD26"/>
    </sheetView>
  </sheetViews>
  <sheetFormatPr defaultRowHeight="15" x14ac:dyDescent="0.25"/>
  <cols>
    <col min="1" max="1" width="10.7109375" style="11" customWidth="1"/>
    <col min="2" max="2" width="18.7109375" style="15" customWidth="1"/>
    <col min="3" max="3" width="64.7109375" style="14" customWidth="1"/>
    <col min="4" max="4" width="8" style="1" customWidth="1"/>
    <col min="5" max="5" width="9" style="13" customWidth="1"/>
    <col min="6" max="6" width="13.140625" style="21" customWidth="1"/>
    <col min="7" max="7" width="12.5703125" style="21" customWidth="1"/>
    <col min="8" max="8" width="14.42578125" style="24" customWidth="1"/>
    <col min="9" max="9" width="14.42578125" style="6" customWidth="1"/>
    <col min="10" max="16384" width="9.140625" style="6"/>
  </cols>
  <sheetData>
    <row r="5" spans="1:9" ht="18.75" customHeight="1" thickBot="1" x14ac:dyDescent="0.3">
      <c r="C5" s="25"/>
      <c r="D5" s="9"/>
      <c r="E5" s="12"/>
      <c r="F5" s="31"/>
      <c r="G5" s="32"/>
      <c r="H5" s="22"/>
    </row>
    <row r="6" spans="1:9" s="3" customFormat="1" ht="51.75" customHeight="1" thickBot="1" x14ac:dyDescent="0.3">
      <c r="A6" s="29" t="s">
        <v>0</v>
      </c>
      <c r="B6" s="20" t="s">
        <v>1</v>
      </c>
      <c r="C6" s="20" t="s">
        <v>3</v>
      </c>
      <c r="D6" s="20" t="s">
        <v>5</v>
      </c>
      <c r="E6" s="20" t="s">
        <v>4</v>
      </c>
      <c r="F6" s="20" t="s">
        <v>101</v>
      </c>
      <c r="G6" s="20" t="s">
        <v>105</v>
      </c>
      <c r="H6" s="23" t="s">
        <v>102</v>
      </c>
      <c r="I6" s="30" t="s">
        <v>103</v>
      </c>
    </row>
    <row r="7" spans="1:9" s="19" customFormat="1" ht="28.5" customHeight="1" x14ac:dyDescent="0.25">
      <c r="A7" s="84" t="s">
        <v>106</v>
      </c>
      <c r="B7" s="84"/>
      <c r="C7" s="84"/>
      <c r="D7" s="84"/>
      <c r="E7" s="84"/>
      <c r="F7" s="84"/>
      <c r="G7" s="84"/>
      <c r="H7" s="84"/>
      <c r="I7" s="84"/>
    </row>
    <row r="8" spans="1:9" x14ac:dyDescent="0.25">
      <c r="A8" s="36" t="s">
        <v>93</v>
      </c>
      <c r="B8" s="37" t="s">
        <v>94</v>
      </c>
      <c r="C8" s="38" t="s">
        <v>9</v>
      </c>
      <c r="D8" s="39" t="s">
        <v>8</v>
      </c>
      <c r="E8" s="48">
        <v>22</v>
      </c>
      <c r="F8" s="49">
        <v>154.45074253238096</v>
      </c>
      <c r="G8" s="49">
        <f t="shared" ref="G8:G35" si="0">E8*F8</f>
        <v>3397.9163357123812</v>
      </c>
      <c r="H8" s="50">
        <f>F8*'Общая информация+курс валют'!$D$7</f>
        <v>10772.5995</v>
      </c>
      <c r="I8" s="51">
        <f t="shared" ref="I8:I39" si="1">E8*H8</f>
        <v>236997.18900000001</v>
      </c>
    </row>
    <row r="9" spans="1:9" x14ac:dyDescent="0.25">
      <c r="A9" s="36" t="s">
        <v>93</v>
      </c>
      <c r="B9" s="37" t="s">
        <v>54</v>
      </c>
      <c r="C9" s="38" t="s">
        <v>10</v>
      </c>
      <c r="D9" s="39" t="s">
        <v>8</v>
      </c>
      <c r="E9" s="48">
        <v>31</v>
      </c>
      <c r="F9" s="52">
        <v>50.277012321535594</v>
      </c>
      <c r="G9" s="52">
        <f t="shared" si="0"/>
        <v>1558.5873819676035</v>
      </c>
      <c r="H9" s="53">
        <f>F9*'Общая информация+курс валют'!$D$7</f>
        <v>3506.7110000000002</v>
      </c>
      <c r="I9" s="51">
        <f t="shared" si="1"/>
        <v>108708.04100000001</v>
      </c>
    </row>
    <row r="10" spans="1:9" x14ac:dyDescent="0.25">
      <c r="A10" s="36" t="s">
        <v>93</v>
      </c>
      <c r="B10" s="37" t="s">
        <v>89</v>
      </c>
      <c r="C10" s="38" t="s">
        <v>11</v>
      </c>
      <c r="D10" s="39" t="s">
        <v>8</v>
      </c>
      <c r="E10" s="48">
        <v>3</v>
      </c>
      <c r="F10" s="52">
        <v>329.1643191613212</v>
      </c>
      <c r="G10" s="52">
        <f t="shared" si="0"/>
        <v>987.49295748396366</v>
      </c>
      <c r="H10" s="53">
        <f>F10*'Общая информация+курс валют'!$D$7</f>
        <v>22958.487099999998</v>
      </c>
      <c r="I10" s="51">
        <f t="shared" si="1"/>
        <v>68875.461299999995</v>
      </c>
    </row>
    <row r="11" spans="1:9" x14ac:dyDescent="0.25">
      <c r="A11" s="36" t="s">
        <v>93</v>
      </c>
      <c r="B11" s="37" t="s">
        <v>51</v>
      </c>
      <c r="C11" s="38" t="s">
        <v>12</v>
      </c>
      <c r="D11" s="39" t="s">
        <v>8</v>
      </c>
      <c r="E11" s="48">
        <v>10</v>
      </c>
      <c r="F11" s="52">
        <v>88.825380872228223</v>
      </c>
      <c r="G11" s="52">
        <f t="shared" si="0"/>
        <v>888.2538087222822</v>
      </c>
      <c r="H11" s="53">
        <f>F11*'Общая информация+курс валют'!$D$7</f>
        <v>6195.3748999999998</v>
      </c>
      <c r="I11" s="51">
        <f t="shared" si="1"/>
        <v>61953.748999999996</v>
      </c>
    </row>
    <row r="12" spans="1:9" x14ac:dyDescent="0.25">
      <c r="A12" s="36" t="s">
        <v>93</v>
      </c>
      <c r="B12" s="37" t="s">
        <v>55</v>
      </c>
      <c r="C12" s="38" t="s">
        <v>14</v>
      </c>
      <c r="D12" s="39" t="s">
        <v>8</v>
      </c>
      <c r="E12" s="48">
        <v>2</v>
      </c>
      <c r="F12" s="52">
        <v>240.18038920224012</v>
      </c>
      <c r="G12" s="52">
        <f t="shared" si="0"/>
        <v>480.36077840448024</v>
      </c>
      <c r="H12" s="53">
        <f>F12*'Общая информация+курс валют'!$D$7</f>
        <v>16752.053750000003</v>
      </c>
      <c r="I12" s="51">
        <f t="shared" si="1"/>
        <v>33504.107500000006</v>
      </c>
    </row>
    <row r="13" spans="1:9" ht="22.5" x14ac:dyDescent="0.25">
      <c r="A13" s="36" t="s">
        <v>93</v>
      </c>
      <c r="B13" s="37" t="s">
        <v>95</v>
      </c>
      <c r="C13" s="38" t="s">
        <v>86</v>
      </c>
      <c r="D13" s="39" t="s">
        <v>8</v>
      </c>
      <c r="E13" s="48">
        <v>4</v>
      </c>
      <c r="F13" s="52">
        <v>118.1120895569466</v>
      </c>
      <c r="G13" s="52">
        <f t="shared" si="0"/>
        <v>472.4483582277864</v>
      </c>
      <c r="H13" s="53">
        <f>F13*'Общая информация+курс валют'!$D$7</f>
        <v>8238.0583999999999</v>
      </c>
      <c r="I13" s="51">
        <f t="shared" si="1"/>
        <v>32952.2336</v>
      </c>
    </row>
    <row r="14" spans="1:9" ht="20.25" customHeight="1" x14ac:dyDescent="0.25">
      <c r="A14" s="36" t="s">
        <v>93</v>
      </c>
      <c r="B14" s="37" t="s">
        <v>52</v>
      </c>
      <c r="C14" s="38" t="s">
        <v>13</v>
      </c>
      <c r="D14" s="39" t="s">
        <v>8</v>
      </c>
      <c r="E14" s="48">
        <v>2</v>
      </c>
      <c r="F14" s="52">
        <v>341.46341748413573</v>
      </c>
      <c r="G14" s="52">
        <f t="shared" si="0"/>
        <v>682.92683496827146</v>
      </c>
      <c r="H14" s="53">
        <f>F14*'Общая информация+курс валют'!$D$7</f>
        <v>23816.32215</v>
      </c>
      <c r="I14" s="51">
        <f t="shared" si="1"/>
        <v>47632.6443</v>
      </c>
    </row>
    <row r="15" spans="1:9" x14ac:dyDescent="0.25">
      <c r="A15" s="36" t="s">
        <v>93</v>
      </c>
      <c r="B15" s="37" t="s">
        <v>53</v>
      </c>
      <c r="C15" s="38" t="s">
        <v>15</v>
      </c>
      <c r="D15" s="39" t="s">
        <v>8</v>
      </c>
      <c r="E15" s="48">
        <v>2</v>
      </c>
      <c r="F15" s="52">
        <v>105.23164458233809</v>
      </c>
      <c r="G15" s="52">
        <f t="shared" si="0"/>
        <v>210.46328916467618</v>
      </c>
      <c r="H15" s="53">
        <f>F15*'Общая информация+курс валют'!$D$7</f>
        <v>7339.6757000000007</v>
      </c>
      <c r="I15" s="51">
        <f t="shared" si="1"/>
        <v>14679.351400000001</v>
      </c>
    </row>
    <row r="16" spans="1:9" x14ac:dyDescent="0.25">
      <c r="A16" s="36" t="s">
        <v>93</v>
      </c>
      <c r="B16" s="37" t="s">
        <v>56</v>
      </c>
      <c r="C16" s="38" t="s">
        <v>16</v>
      </c>
      <c r="D16" s="39" t="s">
        <v>8</v>
      </c>
      <c r="E16" s="48">
        <v>3</v>
      </c>
      <c r="F16" s="52">
        <v>42.976544063038553</v>
      </c>
      <c r="G16" s="52">
        <f t="shared" si="0"/>
        <v>128.92963218911567</v>
      </c>
      <c r="H16" s="53">
        <f>F16*'Общая информация+курс валют'!$D$7</f>
        <v>2997.5194000000001</v>
      </c>
      <c r="I16" s="51">
        <f t="shared" si="1"/>
        <v>8992.5581999999995</v>
      </c>
    </row>
    <row r="17" spans="1:9" ht="22.5" x14ac:dyDescent="0.25">
      <c r="A17" s="36" t="s">
        <v>93</v>
      </c>
      <c r="B17" s="37" t="s">
        <v>57</v>
      </c>
      <c r="C17" s="38" t="s">
        <v>87</v>
      </c>
      <c r="D17" s="39" t="s">
        <v>8</v>
      </c>
      <c r="E17" s="48">
        <v>1</v>
      </c>
      <c r="F17" s="52">
        <v>103.2744416311339</v>
      </c>
      <c r="G17" s="52">
        <f t="shared" si="0"/>
        <v>103.2744416311339</v>
      </c>
      <c r="H17" s="53">
        <f>F17*'Общая информация+курс валют'!$D$7</f>
        <v>7203.1651000000002</v>
      </c>
      <c r="I17" s="51">
        <f t="shared" si="1"/>
        <v>7203.1651000000002</v>
      </c>
    </row>
    <row r="18" spans="1:9" x14ac:dyDescent="0.25">
      <c r="A18" s="36" t="s">
        <v>93</v>
      </c>
      <c r="B18" s="37" t="s">
        <v>88</v>
      </c>
      <c r="C18" s="38" t="s">
        <v>17</v>
      </c>
      <c r="D18" s="39" t="s">
        <v>8</v>
      </c>
      <c r="E18" s="48">
        <v>17</v>
      </c>
      <c r="F18" s="52">
        <v>141.15148864910435</v>
      </c>
      <c r="G18" s="52">
        <f t="shared" si="0"/>
        <v>2399.5753070347741</v>
      </c>
      <c r="H18" s="53">
        <f>F18*'Общая информация+курс валют'!$D$7</f>
        <v>9845.0058000000008</v>
      </c>
      <c r="I18" s="51">
        <f t="shared" si="1"/>
        <v>167365.09860000003</v>
      </c>
    </row>
    <row r="19" spans="1:9" x14ac:dyDescent="0.25">
      <c r="A19" s="36" t="s">
        <v>93</v>
      </c>
      <c r="B19" s="37" t="s">
        <v>59</v>
      </c>
      <c r="C19" s="38" t="s">
        <v>18</v>
      </c>
      <c r="D19" s="39" t="s">
        <v>8</v>
      </c>
      <c r="E19" s="48">
        <v>7</v>
      </c>
      <c r="F19" s="52">
        <v>149.58212732157861</v>
      </c>
      <c r="G19" s="52">
        <f t="shared" si="0"/>
        <v>1047.0748912510503</v>
      </c>
      <c r="H19" s="53">
        <f>F19*'Общая информация+курс валют'!$D$7</f>
        <v>10433.024300000001</v>
      </c>
      <c r="I19" s="51">
        <f t="shared" si="1"/>
        <v>73031.170100000003</v>
      </c>
    </row>
    <row r="20" spans="1:9" x14ac:dyDescent="0.25">
      <c r="A20" s="36" t="s">
        <v>93</v>
      </c>
      <c r="B20" s="37" t="s">
        <v>60</v>
      </c>
      <c r="C20" s="38" t="s">
        <v>19</v>
      </c>
      <c r="D20" s="39" t="s">
        <v>8</v>
      </c>
      <c r="E20" s="48">
        <v>6</v>
      </c>
      <c r="F20" s="52">
        <v>159.86150817660197</v>
      </c>
      <c r="G20" s="52">
        <f t="shared" si="0"/>
        <v>959.16904905961178</v>
      </c>
      <c r="H20" s="53">
        <f>F20*'Общая информация+курс валют'!$D$7</f>
        <v>11149.988499999999</v>
      </c>
      <c r="I20" s="51">
        <f t="shared" si="1"/>
        <v>66899.930999999997</v>
      </c>
    </row>
    <row r="21" spans="1:9" x14ac:dyDescent="0.25">
      <c r="A21" s="36" t="s">
        <v>93</v>
      </c>
      <c r="B21" s="37" t="s">
        <v>64</v>
      </c>
      <c r="C21" s="38" t="s">
        <v>21</v>
      </c>
      <c r="D21" s="39" t="s">
        <v>8</v>
      </c>
      <c r="E21" s="48">
        <v>5</v>
      </c>
      <c r="F21" s="52">
        <v>101.59122868391549</v>
      </c>
      <c r="G21" s="52">
        <f t="shared" si="0"/>
        <v>507.95614341957742</v>
      </c>
      <c r="H21" s="53">
        <f>F21*'Общая информация+курс валют'!$D$7</f>
        <v>7085.7647000000006</v>
      </c>
      <c r="I21" s="51">
        <f t="shared" si="1"/>
        <v>35428.823500000006</v>
      </c>
    </row>
    <row r="22" spans="1:9" x14ac:dyDescent="0.25">
      <c r="A22" s="36" t="s">
        <v>93</v>
      </c>
      <c r="B22" s="37" t="s">
        <v>98</v>
      </c>
      <c r="C22" s="38" t="s">
        <v>99</v>
      </c>
      <c r="D22" s="39" t="s">
        <v>8</v>
      </c>
      <c r="E22" s="54">
        <v>3</v>
      </c>
      <c r="F22" s="52">
        <v>215.41627979663878</v>
      </c>
      <c r="G22" s="52">
        <f t="shared" si="0"/>
        <v>646.24883938991638</v>
      </c>
      <c r="H22" s="53">
        <f>F22*'Общая информация+курс валют'!$D$7</f>
        <v>15024.811600000001</v>
      </c>
      <c r="I22" s="51">
        <f t="shared" si="1"/>
        <v>45074.434800000003</v>
      </c>
    </row>
    <row r="23" spans="1:9" ht="22.5" x14ac:dyDescent="0.25">
      <c r="A23" s="36" t="s">
        <v>93</v>
      </c>
      <c r="B23" s="40" t="s">
        <v>69</v>
      </c>
      <c r="C23" s="41" t="s">
        <v>20</v>
      </c>
      <c r="D23" s="39" t="s">
        <v>8</v>
      </c>
      <c r="E23" s="54">
        <v>7</v>
      </c>
      <c r="F23" s="52">
        <v>78.358072942802508</v>
      </c>
      <c r="G23" s="52">
        <f t="shared" si="0"/>
        <v>548.50651059961751</v>
      </c>
      <c r="H23" s="53">
        <f>F23*'Общая информация+курс валют'!$D$7</f>
        <v>5465.3032000000003</v>
      </c>
      <c r="I23" s="51">
        <f t="shared" si="1"/>
        <v>38257.1224</v>
      </c>
    </row>
    <row r="24" spans="1:9" x14ac:dyDescent="0.25">
      <c r="A24" s="36" t="s">
        <v>93</v>
      </c>
      <c r="B24" s="37" t="s">
        <v>61</v>
      </c>
      <c r="C24" s="42" t="s">
        <v>22</v>
      </c>
      <c r="D24" s="39" t="s">
        <v>8</v>
      </c>
      <c r="E24" s="55">
        <v>28</v>
      </c>
      <c r="F24" s="52">
        <v>14.619805929362649</v>
      </c>
      <c r="G24" s="52">
        <f t="shared" si="0"/>
        <v>409.35456602215413</v>
      </c>
      <c r="H24" s="53">
        <f>F24*'Общая информация+курс валют'!$D$7</f>
        <v>1019.6993000000001</v>
      </c>
      <c r="I24" s="51">
        <f t="shared" si="1"/>
        <v>28551.580400000003</v>
      </c>
    </row>
    <row r="25" spans="1:9" x14ac:dyDescent="0.25">
      <c r="A25" s="36" t="s">
        <v>93</v>
      </c>
      <c r="B25" s="43" t="s">
        <v>63</v>
      </c>
      <c r="C25" s="42" t="s">
        <v>23</v>
      </c>
      <c r="D25" s="39" t="s">
        <v>8</v>
      </c>
      <c r="E25" s="55">
        <v>3</v>
      </c>
      <c r="F25" s="52">
        <v>133.43880810577539</v>
      </c>
      <c r="G25" s="52">
        <f t="shared" si="0"/>
        <v>400.31642431732621</v>
      </c>
      <c r="H25" s="53">
        <f>F25*'Общая информация+курс валют'!$D$7</f>
        <v>9307.0633000000016</v>
      </c>
      <c r="I25" s="51">
        <f t="shared" si="1"/>
        <v>27921.189900000005</v>
      </c>
    </row>
    <row r="26" spans="1:9" x14ac:dyDescent="0.25">
      <c r="A26" s="36" t="s">
        <v>93</v>
      </c>
      <c r="B26" s="43" t="s">
        <v>65</v>
      </c>
      <c r="C26" s="42" t="s">
        <v>24</v>
      </c>
      <c r="D26" s="39" t="s">
        <v>8</v>
      </c>
      <c r="E26" s="55">
        <v>4</v>
      </c>
      <c r="F26" s="52">
        <v>91.575099142912052</v>
      </c>
      <c r="G26" s="52">
        <f t="shared" si="0"/>
        <v>366.30039657164821</v>
      </c>
      <c r="H26" s="53">
        <f>F26*'Общая информация+курс валют'!$D$7</f>
        <v>6387.1617000000015</v>
      </c>
      <c r="I26" s="51">
        <f t="shared" si="1"/>
        <v>25548.646800000006</v>
      </c>
    </row>
    <row r="27" spans="1:9" x14ac:dyDescent="0.25">
      <c r="A27" s="36" t="s">
        <v>93</v>
      </c>
      <c r="B27" s="43" t="s">
        <v>66</v>
      </c>
      <c r="C27" s="42" t="s">
        <v>26</v>
      </c>
      <c r="D27" s="39" t="s">
        <v>8</v>
      </c>
      <c r="E27" s="55">
        <v>1</v>
      </c>
      <c r="F27" s="52">
        <v>285.09580373861257</v>
      </c>
      <c r="G27" s="52">
        <f t="shared" si="0"/>
        <v>285.09580373861257</v>
      </c>
      <c r="H27" s="53">
        <f>F27*'Общая информация+курс валют'!$D$7</f>
        <v>19884.805100000001</v>
      </c>
      <c r="I27" s="51">
        <f t="shared" si="1"/>
        <v>19884.805100000001</v>
      </c>
    </row>
    <row r="28" spans="1:9" x14ac:dyDescent="0.25">
      <c r="A28" s="36" t="s">
        <v>93</v>
      </c>
      <c r="B28" s="43" t="s">
        <v>71</v>
      </c>
      <c r="C28" s="42" t="s">
        <v>25</v>
      </c>
      <c r="D28" s="39" t="s">
        <v>8</v>
      </c>
      <c r="E28" s="55">
        <v>24</v>
      </c>
      <c r="F28" s="52">
        <v>12.071514800466826</v>
      </c>
      <c r="G28" s="52">
        <f t="shared" si="0"/>
        <v>289.71635521120379</v>
      </c>
      <c r="H28" s="53">
        <f>F28*'Общая информация+курс валют'!$D$7</f>
        <v>841.96160000000009</v>
      </c>
      <c r="I28" s="51">
        <f t="shared" si="1"/>
        <v>20207.078400000002</v>
      </c>
    </row>
    <row r="29" spans="1:9" ht="22.5" x14ac:dyDescent="0.25">
      <c r="A29" s="36" t="s">
        <v>93</v>
      </c>
      <c r="B29" s="43" t="s">
        <v>70</v>
      </c>
      <c r="C29" s="42" t="s">
        <v>27</v>
      </c>
      <c r="D29" s="39" t="s">
        <v>8</v>
      </c>
      <c r="E29" s="55">
        <v>3</v>
      </c>
      <c r="F29" s="52">
        <v>90.01077883460124</v>
      </c>
      <c r="G29" s="52">
        <f t="shared" si="0"/>
        <v>270.03233650380372</v>
      </c>
      <c r="H29" s="53">
        <f>F29*'Общая информация+курс валют'!$D$7</f>
        <v>6278.0538000000006</v>
      </c>
      <c r="I29" s="51">
        <f t="shared" si="1"/>
        <v>18834.161400000001</v>
      </c>
    </row>
    <row r="30" spans="1:9" x14ac:dyDescent="0.25">
      <c r="A30" s="36" t="s">
        <v>93</v>
      </c>
      <c r="B30" s="43" t="s">
        <v>67</v>
      </c>
      <c r="C30" s="42" t="s">
        <v>28</v>
      </c>
      <c r="D30" s="39" t="s">
        <v>8</v>
      </c>
      <c r="E30" s="55">
        <v>46</v>
      </c>
      <c r="F30" s="52">
        <v>5.0583832034845555</v>
      </c>
      <c r="G30" s="52">
        <f t="shared" si="0"/>
        <v>232.68562736028954</v>
      </c>
      <c r="H30" s="53">
        <f>F30*'Общая информация+курс валют'!$D$7</f>
        <v>352.81110000000007</v>
      </c>
      <c r="I30" s="51">
        <f t="shared" si="1"/>
        <v>16229.310600000003</v>
      </c>
    </row>
    <row r="31" spans="1:9" x14ac:dyDescent="0.25">
      <c r="A31" s="36" t="s">
        <v>93</v>
      </c>
      <c r="B31" s="43" t="s">
        <v>68</v>
      </c>
      <c r="C31" s="42" t="s">
        <v>29</v>
      </c>
      <c r="D31" s="39" t="s">
        <v>8</v>
      </c>
      <c r="E31" s="55">
        <v>2</v>
      </c>
      <c r="F31" s="52">
        <v>96.93953501042327</v>
      </c>
      <c r="G31" s="52">
        <f t="shared" si="0"/>
        <v>193.87907002084654</v>
      </c>
      <c r="H31" s="53">
        <f>F31*'Общая информация+курс валют'!$D$7</f>
        <v>6761.3193000000001</v>
      </c>
      <c r="I31" s="51">
        <f t="shared" si="1"/>
        <v>13522.6386</v>
      </c>
    </row>
    <row r="32" spans="1:9" x14ac:dyDescent="0.25">
      <c r="A32" s="36" t="s">
        <v>93</v>
      </c>
      <c r="B32" s="43" t="s">
        <v>90</v>
      </c>
      <c r="C32" s="42" t="s">
        <v>30</v>
      </c>
      <c r="D32" s="39" t="s">
        <v>8</v>
      </c>
      <c r="E32" s="55">
        <v>4</v>
      </c>
      <c r="F32" s="52">
        <v>39.75938595912703</v>
      </c>
      <c r="G32" s="52">
        <f t="shared" si="0"/>
        <v>159.03754383650812</v>
      </c>
      <c r="H32" s="53">
        <f>F32*'Общая информация+курс валют'!$D$7</f>
        <v>2773.1297000000004</v>
      </c>
      <c r="I32" s="51">
        <f t="shared" si="1"/>
        <v>11092.518800000002</v>
      </c>
    </row>
    <row r="33" spans="1:9" x14ac:dyDescent="0.25">
      <c r="A33" s="36" t="s">
        <v>93</v>
      </c>
      <c r="B33" s="43" t="s">
        <v>76</v>
      </c>
      <c r="C33" s="42" t="s">
        <v>31</v>
      </c>
      <c r="D33" s="39" t="s">
        <v>8</v>
      </c>
      <c r="E33" s="55">
        <v>29</v>
      </c>
      <c r="F33" s="52">
        <v>5.2909525461735001</v>
      </c>
      <c r="G33" s="52">
        <f t="shared" si="0"/>
        <v>153.43762383903152</v>
      </c>
      <c r="H33" s="53">
        <f>F33*'Общая информация+курс валют'!$D$7</f>
        <v>369.03230000000002</v>
      </c>
      <c r="I33" s="51">
        <f t="shared" si="1"/>
        <v>10701.9367</v>
      </c>
    </row>
    <row r="34" spans="1:9" x14ac:dyDescent="0.25">
      <c r="A34" s="36" t="s">
        <v>93</v>
      </c>
      <c r="B34" s="43" t="s">
        <v>72</v>
      </c>
      <c r="C34" s="42" t="s">
        <v>32</v>
      </c>
      <c r="D34" s="39" t="s">
        <v>8</v>
      </c>
      <c r="E34" s="55">
        <v>10</v>
      </c>
      <c r="F34" s="52">
        <v>14.764471424188292</v>
      </c>
      <c r="G34" s="52">
        <f t="shared" si="0"/>
        <v>147.64471424188292</v>
      </c>
      <c r="H34" s="53">
        <f>F34*'Общая информация+курс валют'!$D$7</f>
        <v>1029.7894000000001</v>
      </c>
      <c r="I34" s="51">
        <f t="shared" si="1"/>
        <v>10297.894</v>
      </c>
    </row>
    <row r="35" spans="1:9" x14ac:dyDescent="0.25">
      <c r="A35" s="36" t="s">
        <v>93</v>
      </c>
      <c r="B35" s="43" t="s">
        <v>77</v>
      </c>
      <c r="C35" s="42" t="s">
        <v>33</v>
      </c>
      <c r="D35" s="39" t="s">
        <v>8</v>
      </c>
      <c r="E35" s="55">
        <v>2</v>
      </c>
      <c r="F35" s="52">
        <v>71.360128921629084</v>
      </c>
      <c r="G35" s="52">
        <f t="shared" si="0"/>
        <v>142.72025784325817</v>
      </c>
      <c r="H35" s="53">
        <f>F35*'Общая информация+курс валют'!$D$7</f>
        <v>4977.2120000000004</v>
      </c>
      <c r="I35" s="51">
        <f t="shared" si="1"/>
        <v>9954.4240000000009</v>
      </c>
    </row>
    <row r="36" spans="1:9" x14ac:dyDescent="0.25">
      <c r="A36" s="36" t="s">
        <v>93</v>
      </c>
      <c r="B36" s="43" t="s">
        <v>73</v>
      </c>
      <c r="C36" s="42" t="s">
        <v>34</v>
      </c>
      <c r="D36" s="39" t="s">
        <v>8</v>
      </c>
      <c r="E36" s="55">
        <v>3</v>
      </c>
      <c r="F36" s="52">
        <v>45.332459231689029</v>
      </c>
      <c r="G36" s="52">
        <f t="shared" ref="G36:G52" si="2">E36*F36</f>
        <v>135.99737769506709</v>
      </c>
      <c r="H36" s="53">
        <f>F36*'Общая информация+курс валют'!$D$7</f>
        <v>3161.8393000000001</v>
      </c>
      <c r="I36" s="51">
        <f t="shared" si="1"/>
        <v>9485.5179000000007</v>
      </c>
    </row>
    <row r="37" spans="1:9" x14ac:dyDescent="0.25">
      <c r="A37" s="36" t="s">
        <v>93</v>
      </c>
      <c r="B37" s="43" t="s">
        <v>74</v>
      </c>
      <c r="C37" s="42" t="s">
        <v>35</v>
      </c>
      <c r="D37" s="39" t="s">
        <v>8</v>
      </c>
      <c r="E37" s="55">
        <v>2</v>
      </c>
      <c r="F37" s="52">
        <v>61.503545631546807</v>
      </c>
      <c r="G37" s="52">
        <f t="shared" si="2"/>
        <v>123.00709126309361</v>
      </c>
      <c r="H37" s="53">
        <f>F37*'Общая информация+курс валют'!$D$7</f>
        <v>4289.7370000000001</v>
      </c>
      <c r="I37" s="51">
        <f t="shared" si="1"/>
        <v>8579.4740000000002</v>
      </c>
    </row>
    <row r="38" spans="1:9" x14ac:dyDescent="0.25">
      <c r="A38" s="36" t="s">
        <v>93</v>
      </c>
      <c r="B38" s="43" t="s">
        <v>58</v>
      </c>
      <c r="C38" s="42" t="s">
        <v>36</v>
      </c>
      <c r="D38" s="39" t="s">
        <v>8</v>
      </c>
      <c r="E38" s="55">
        <v>2</v>
      </c>
      <c r="F38" s="52">
        <v>54.944200390549959</v>
      </c>
      <c r="G38" s="52">
        <f t="shared" si="2"/>
        <v>109.88840078109992</v>
      </c>
      <c r="H38" s="53">
        <f>F38*'Общая информация+курс валют'!$D$7</f>
        <v>3832.2371000000003</v>
      </c>
      <c r="I38" s="51">
        <f t="shared" si="1"/>
        <v>7664.4742000000006</v>
      </c>
    </row>
    <row r="39" spans="1:9" ht="22.5" x14ac:dyDescent="0.25">
      <c r="A39" s="36" t="s">
        <v>93</v>
      </c>
      <c r="B39" s="43" t="s">
        <v>75</v>
      </c>
      <c r="C39" s="42" t="s">
        <v>37</v>
      </c>
      <c r="D39" s="39" t="s">
        <v>8</v>
      </c>
      <c r="E39" s="55">
        <v>1</v>
      </c>
      <c r="F39" s="52">
        <v>109.41835298030907</v>
      </c>
      <c r="G39" s="52">
        <f t="shared" si="2"/>
        <v>109.41835298030907</v>
      </c>
      <c r="H39" s="53">
        <f>F39*'Общая информация+курс валют'!$D$7</f>
        <v>7631.6894000000002</v>
      </c>
      <c r="I39" s="51">
        <f t="shared" si="1"/>
        <v>7631.6894000000002</v>
      </c>
    </row>
    <row r="40" spans="1:9" ht="22.5" x14ac:dyDescent="0.25">
      <c r="A40" s="36" t="s">
        <v>93</v>
      </c>
      <c r="B40" s="43" t="s">
        <v>96</v>
      </c>
      <c r="C40" s="42" t="s">
        <v>38</v>
      </c>
      <c r="D40" s="39" t="s">
        <v>8</v>
      </c>
      <c r="E40" s="55">
        <v>1</v>
      </c>
      <c r="F40" s="52">
        <v>105.00337071563548</v>
      </c>
      <c r="G40" s="52">
        <f t="shared" si="2"/>
        <v>105.00337071563548</v>
      </c>
      <c r="H40" s="53">
        <f>F40*'Общая информация+курс валют'!$D$7</f>
        <v>7323.7541000000001</v>
      </c>
      <c r="I40" s="51">
        <f t="shared" ref="I40:I52" si="3">E40*H40</f>
        <v>7323.7541000000001</v>
      </c>
    </row>
    <row r="41" spans="1:9" ht="22.5" x14ac:dyDescent="0.25">
      <c r="A41" s="36" t="s">
        <v>93</v>
      </c>
      <c r="B41" s="43" t="s">
        <v>78</v>
      </c>
      <c r="C41" s="42" t="s">
        <v>39</v>
      </c>
      <c r="D41" s="39" t="s">
        <v>8</v>
      </c>
      <c r="E41" s="55">
        <v>1</v>
      </c>
      <c r="F41" s="52">
        <v>95.047377838440795</v>
      </c>
      <c r="G41" s="52">
        <f t="shared" si="2"/>
        <v>95.047377838440795</v>
      </c>
      <c r="H41" s="53">
        <f>F41*'Общая информация+курс валют'!$D$7</f>
        <v>6629.3455000000004</v>
      </c>
      <c r="I41" s="51">
        <f t="shared" si="3"/>
        <v>6629.3455000000004</v>
      </c>
    </row>
    <row r="42" spans="1:9" ht="22.5" x14ac:dyDescent="0.25">
      <c r="A42" s="36" t="s">
        <v>93</v>
      </c>
      <c r="B42" s="43" t="s">
        <v>79</v>
      </c>
      <c r="C42" s="42" t="s">
        <v>40</v>
      </c>
      <c r="D42" s="39" t="s">
        <v>8</v>
      </c>
      <c r="E42" s="55">
        <v>1</v>
      </c>
      <c r="F42" s="52">
        <v>92.095311966829073</v>
      </c>
      <c r="G42" s="52">
        <f t="shared" si="2"/>
        <v>92.095311966829073</v>
      </c>
      <c r="H42" s="53">
        <f>F42*'Общая информация+курс валют'!$D$7</f>
        <v>6423.4454000000005</v>
      </c>
      <c r="I42" s="51">
        <f t="shared" si="3"/>
        <v>6423.4454000000005</v>
      </c>
    </row>
    <row r="43" spans="1:9" x14ac:dyDescent="0.25">
      <c r="A43" s="36" t="s">
        <v>93</v>
      </c>
      <c r="B43" s="43" t="s">
        <v>97</v>
      </c>
      <c r="C43" s="42" t="s">
        <v>41</v>
      </c>
      <c r="D43" s="39" t="s">
        <v>8</v>
      </c>
      <c r="E43" s="55">
        <v>1</v>
      </c>
      <c r="F43" s="52">
        <v>78.551062542474469</v>
      </c>
      <c r="G43" s="52">
        <f t="shared" si="2"/>
        <v>78.551062542474469</v>
      </c>
      <c r="H43" s="53">
        <f>F43*'Общая информация+курс валют'!$D$7</f>
        <v>5478.7638000000006</v>
      </c>
      <c r="I43" s="51">
        <f t="shared" si="3"/>
        <v>5478.7638000000006</v>
      </c>
    </row>
    <row r="44" spans="1:9" x14ac:dyDescent="0.25">
      <c r="A44" s="36" t="s">
        <v>93</v>
      </c>
      <c r="B44" s="43" t="s">
        <v>80</v>
      </c>
      <c r="C44" s="42" t="s">
        <v>42</v>
      </c>
      <c r="D44" s="39" t="s">
        <v>8</v>
      </c>
      <c r="E44" s="55">
        <v>2</v>
      </c>
      <c r="F44" s="52">
        <v>38.859483739988939</v>
      </c>
      <c r="G44" s="52">
        <f t="shared" si="2"/>
        <v>77.718967479977877</v>
      </c>
      <c r="H44" s="53">
        <f>F44*'Общая информация+курс валют'!$D$7</f>
        <v>2710.3635000000004</v>
      </c>
      <c r="I44" s="51">
        <f t="shared" si="3"/>
        <v>5420.7270000000008</v>
      </c>
    </row>
    <row r="45" spans="1:9" x14ac:dyDescent="0.25">
      <c r="A45" s="36" t="s">
        <v>93</v>
      </c>
      <c r="B45" s="43" t="s">
        <v>91</v>
      </c>
      <c r="C45" s="42" t="s">
        <v>43</v>
      </c>
      <c r="D45" s="39" t="s">
        <v>8</v>
      </c>
      <c r="E45" s="55">
        <v>1</v>
      </c>
      <c r="F45" s="52">
        <v>73.39158224345428</v>
      </c>
      <c r="G45" s="52">
        <f t="shared" si="2"/>
        <v>73.39158224345428</v>
      </c>
      <c r="H45" s="53">
        <f>F45*'Общая информация+курс валют'!$D$7</f>
        <v>5118.9014000000006</v>
      </c>
      <c r="I45" s="51">
        <f t="shared" si="3"/>
        <v>5118.9014000000006</v>
      </c>
    </row>
    <row r="46" spans="1:9" x14ac:dyDescent="0.25">
      <c r="A46" s="36" t="s">
        <v>93</v>
      </c>
      <c r="B46" s="43" t="s">
        <v>92</v>
      </c>
      <c r="C46" s="42" t="s">
        <v>44</v>
      </c>
      <c r="D46" s="39" t="s">
        <v>8</v>
      </c>
      <c r="E46" s="55">
        <v>1</v>
      </c>
      <c r="F46" s="52">
        <v>56.354343792922499</v>
      </c>
      <c r="G46" s="52">
        <f t="shared" si="2"/>
        <v>56.354343792922499</v>
      </c>
      <c r="H46" s="53">
        <f>F46*'Общая информация+курс валют'!$D$7</f>
        <v>3930.5915</v>
      </c>
      <c r="I46" s="51">
        <f t="shared" si="3"/>
        <v>3930.5915</v>
      </c>
    </row>
    <row r="47" spans="1:9" x14ac:dyDescent="0.25">
      <c r="A47" s="36" t="s">
        <v>93</v>
      </c>
      <c r="B47" s="43" t="s">
        <v>81</v>
      </c>
      <c r="C47" s="42" t="s">
        <v>45</v>
      </c>
      <c r="D47" s="39" t="s">
        <v>8</v>
      </c>
      <c r="E47" s="55">
        <v>1</v>
      </c>
      <c r="F47" s="52">
        <v>54.869643200215641</v>
      </c>
      <c r="G47" s="52">
        <f t="shared" si="2"/>
        <v>54.869643200215641</v>
      </c>
      <c r="H47" s="53">
        <f>F47*'Общая информация+курс валют'!$D$7</f>
        <v>3827.0369000000005</v>
      </c>
      <c r="I47" s="51">
        <f t="shared" si="3"/>
        <v>3827.0369000000005</v>
      </c>
    </row>
    <row r="48" spans="1:9" x14ac:dyDescent="0.25">
      <c r="A48" s="36" t="s">
        <v>93</v>
      </c>
      <c r="B48" s="43" t="s">
        <v>62</v>
      </c>
      <c r="C48" s="42" t="s">
        <v>46</v>
      </c>
      <c r="D48" s="39" t="s">
        <v>8</v>
      </c>
      <c r="E48" s="55">
        <v>1</v>
      </c>
      <c r="F48" s="52">
        <v>48.187570073894811</v>
      </c>
      <c r="G48" s="52">
        <f t="shared" si="2"/>
        <v>48.187570073894811</v>
      </c>
      <c r="H48" s="53">
        <f>F48*'Общая информация+курс валют'!$D$7</f>
        <v>3360.9770000000003</v>
      </c>
      <c r="I48" s="51">
        <f t="shared" si="3"/>
        <v>3360.9770000000003</v>
      </c>
    </row>
    <row r="49" spans="1:9" ht="22.5" x14ac:dyDescent="0.25">
      <c r="A49" s="36" t="s">
        <v>93</v>
      </c>
      <c r="B49" s="43" t="s">
        <v>83</v>
      </c>
      <c r="C49" s="42" t="s">
        <v>47</v>
      </c>
      <c r="D49" s="39" t="s">
        <v>8</v>
      </c>
      <c r="E49" s="55">
        <v>1</v>
      </c>
      <c r="F49" s="52">
        <v>37.96709860382694</v>
      </c>
      <c r="G49" s="52">
        <f t="shared" si="2"/>
        <v>37.96709860382694</v>
      </c>
      <c r="H49" s="53">
        <f>F49*'Общая информация+курс валют'!$D$7</f>
        <v>2648.1216000000004</v>
      </c>
      <c r="I49" s="51">
        <f t="shared" si="3"/>
        <v>2648.1216000000004</v>
      </c>
    </row>
    <row r="50" spans="1:9" x14ac:dyDescent="0.25">
      <c r="A50" s="36" t="s">
        <v>93</v>
      </c>
      <c r="B50" s="43" t="s">
        <v>84</v>
      </c>
      <c r="C50" s="42" t="s">
        <v>48</v>
      </c>
      <c r="D50" s="39" t="s">
        <v>8</v>
      </c>
      <c r="E50" s="55">
        <v>2</v>
      </c>
      <c r="F50" s="52">
        <v>3.9081160982855381</v>
      </c>
      <c r="G50" s="52">
        <f t="shared" si="2"/>
        <v>7.8162321965710762</v>
      </c>
      <c r="H50" s="53">
        <f>F50*'Общая информация+курс валют'!$D$7</f>
        <v>272.58250000000004</v>
      </c>
      <c r="I50" s="51">
        <f t="shared" si="3"/>
        <v>545.16500000000008</v>
      </c>
    </row>
    <row r="51" spans="1:9" x14ac:dyDescent="0.25">
      <c r="A51" s="36" t="s">
        <v>93</v>
      </c>
      <c r="B51" s="43" t="s">
        <v>85</v>
      </c>
      <c r="C51" s="42" t="s">
        <v>49</v>
      </c>
      <c r="D51" s="39" t="s">
        <v>8</v>
      </c>
      <c r="E51" s="55">
        <v>2</v>
      </c>
      <c r="F51" s="52">
        <v>3.8912410140534903</v>
      </c>
      <c r="G51" s="52">
        <f t="shared" si="2"/>
        <v>7.7824820281069806</v>
      </c>
      <c r="H51" s="53">
        <f>F51*'Общая информация+курс валют'!$D$7</f>
        <v>271.40550000000002</v>
      </c>
      <c r="I51" s="51">
        <f t="shared" si="3"/>
        <v>542.81100000000004</v>
      </c>
    </row>
    <row r="52" spans="1:9" ht="15.75" thickBot="1" x14ac:dyDescent="0.3">
      <c r="A52" s="44" t="s">
        <v>93</v>
      </c>
      <c r="B52" s="45" t="s">
        <v>82</v>
      </c>
      <c r="C52" s="46" t="s">
        <v>50</v>
      </c>
      <c r="D52" s="47" t="s">
        <v>8</v>
      </c>
      <c r="E52" s="56">
        <v>347</v>
      </c>
      <c r="F52" s="57">
        <v>6.3665090511815445E-2</v>
      </c>
      <c r="G52" s="57">
        <f t="shared" si="2"/>
        <v>22.091786407599958</v>
      </c>
      <c r="H52" s="58">
        <f>F52*'Общая информация+курс валют'!$D$7</f>
        <v>4.440500000000001</v>
      </c>
      <c r="I52" s="59">
        <f t="shared" si="3"/>
        <v>1540.8535000000004</v>
      </c>
    </row>
    <row r="53" spans="1:9" s="28" customFormat="1" ht="15.75" thickBot="1" x14ac:dyDescent="0.25">
      <c r="A53" s="81" t="s">
        <v>104</v>
      </c>
      <c r="B53" s="82"/>
      <c r="C53" s="83"/>
      <c r="D53" s="26"/>
      <c r="E53" s="27">
        <f>SUM(E8:E52)</f>
        <v>651</v>
      </c>
      <c r="F53" s="33"/>
      <c r="G53" s="60">
        <f>SUM(G8:G52)</f>
        <v>19304.593330542331</v>
      </c>
      <c r="H53" s="61"/>
      <c r="I53" s="62">
        <f>SUM(I8:I52)</f>
        <v>1346452.9147000008</v>
      </c>
    </row>
    <row r="54" spans="1:9" s="28" customFormat="1" x14ac:dyDescent="0.2">
      <c r="A54" s="68"/>
      <c r="B54" s="68"/>
      <c r="C54" s="68"/>
      <c r="D54" s="69"/>
      <c r="E54" s="70"/>
      <c r="F54" s="71"/>
      <c r="G54" s="72"/>
      <c r="H54" s="73"/>
      <c r="I54" s="74"/>
    </row>
    <row r="55" spans="1:9" ht="18.75" x14ac:dyDescent="0.3">
      <c r="A55" s="67" t="s">
        <v>110</v>
      </c>
      <c r="B55" s="66"/>
      <c r="C55" s="66"/>
      <c r="D55" s="66"/>
      <c r="E55" s="66"/>
      <c r="F55" s="66"/>
    </row>
    <row r="56" spans="1:9" ht="18.75" x14ac:dyDescent="0.3">
      <c r="A56" s="2"/>
      <c r="B56" s="16"/>
      <c r="C56" s="16"/>
      <c r="D56" s="16"/>
      <c r="E56" s="16"/>
      <c r="F56" s="16"/>
    </row>
    <row r="57" spans="1:9" ht="18.75" x14ac:dyDescent="0.3">
      <c r="A57" s="80" t="s">
        <v>107</v>
      </c>
      <c r="B57" s="80"/>
      <c r="C57" s="80"/>
      <c r="D57" s="80"/>
      <c r="E57" s="80"/>
      <c r="F57" s="80"/>
    </row>
    <row r="58" spans="1:9" ht="18.75" x14ac:dyDescent="0.3">
      <c r="A58" s="63" t="s">
        <v>108</v>
      </c>
      <c r="B58" s="64"/>
      <c r="C58" s="64"/>
      <c r="D58" s="64"/>
      <c r="E58" s="64"/>
      <c r="F58" s="64"/>
    </row>
    <row r="59" spans="1:9" ht="18.75" x14ac:dyDescent="0.3">
      <c r="A59" s="34"/>
      <c r="B59" s="35"/>
      <c r="C59" s="35"/>
      <c r="D59" s="35"/>
      <c r="E59" s="35"/>
      <c r="F59" s="35"/>
    </row>
    <row r="60" spans="1:9" ht="18.75" x14ac:dyDescent="0.3">
      <c r="A60" s="63" t="s">
        <v>109</v>
      </c>
      <c r="B60" s="64"/>
      <c r="C60" s="64"/>
      <c r="D60" s="64"/>
      <c r="E60" s="64"/>
      <c r="F60" s="64"/>
    </row>
  </sheetData>
  <autoFilter ref="A6:H7"/>
  <mergeCells count="3">
    <mergeCell ref="A53:C53"/>
    <mergeCell ref="A7:I7"/>
    <mergeCell ref="A57:F57"/>
  </mergeCells>
  <pageMargins left="0.7" right="0.7" top="0.75" bottom="0.75" header="0.3" footer="0.3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Общая информация+курс валют</vt:lpstr>
      <vt:lpstr>HALM_циркуляционные насосы</vt:lpstr>
      <vt:lpstr>'HALM_циркуляционные насосы'!Область_печати</vt:lpstr>
      <vt:lpstr>'Общая информация+курс валют'!Область_печати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2018-01-30T07:45:34Z</dcterms:modified>
</cp:coreProperties>
</file>